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5\1 výzva\"/>
    </mc:Choice>
  </mc:AlternateContent>
  <xr:revisionPtr revIDLastSave="0" documentId="13_ncr:1_{CB572FF5-E3FA-4A81-830A-A9D10D4796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S10" i="1"/>
  <c r="P8" i="1"/>
  <c r="P9" i="1"/>
  <c r="P10" i="1"/>
  <c r="P11" i="1"/>
  <c r="P12" i="1"/>
  <c r="P13" i="1"/>
  <c r="S8" i="1"/>
  <c r="T8" i="1"/>
  <c r="S9" i="1"/>
  <c r="T10" i="1"/>
  <c r="S11" i="1"/>
  <c r="T11" i="1"/>
  <c r="S12" i="1"/>
  <c r="T12" i="1"/>
  <c r="S13" i="1"/>
  <c r="T13" i="1"/>
  <c r="S14" i="1"/>
  <c r="T14" i="1"/>
  <c r="P14" i="1"/>
  <c r="P7" i="1"/>
  <c r="Q17" i="1" l="1"/>
  <c r="T7" i="1"/>
  <c r="S7" i="1" l="1"/>
  <c r="R17" i="1" s="1"/>
</calcChain>
</file>

<file path=xl/sharedStrings.xml><?xml version="1.0" encoding="utf-8"?>
<sst xmlns="http://schemas.openxmlformats.org/spreadsheetml/2006/main" count="81" uniqueCount="59">
  <si>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</si>
  <si>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</si>
  <si>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</si>
  <si>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</si>
  <si>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</si>
  <si>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</si>
  <si>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</si>
  <si>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</si>
  <si>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</si>
  <si>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</si>
  <si>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</si>
  <si>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</si>
  <si>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</si>
  <si>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</si>
  <si>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</si>
  <si>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32427000-2 - Síťové systémy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</si>
  <si>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</si>
  <si>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</si>
  <si>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</si>
  <si>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</si>
  <si>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</si>
  <si>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</si>
  <si>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</si>
  <si>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</si>
  <si>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</si>
  <si>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</si>
  <si>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</si>
  <si>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</si>
  <si>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</si>
  <si>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</si>
  <si>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</si>
  <si>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</si>
  <si>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</si>
  <si>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</si>
  <si>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</si>
  <si>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</si>
  <si>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</si>
  <si>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</si>
  <si>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045 - 2023 </t>
  </si>
  <si>
    <t>Ergonomická myš</t>
  </si>
  <si>
    <t>USB flash disk 32 GB</t>
  </si>
  <si>
    <t>Nabíječka 65W</t>
  </si>
  <si>
    <t>Gigabitový dual-band wifi router</t>
  </si>
  <si>
    <t>DECODIS
TK04020195</t>
  </si>
  <si>
    <t>ALMOS
FW03010452</t>
  </si>
  <si>
    <t>Ing. Markéta Lintimerová,
Tel.: 37763 2543</t>
  </si>
  <si>
    <t>Technická 8,
301 00 Plzeň,
Fakulta aplikovaných věd - Nové technologie pro informační společnost (NTIS),
místnost UN 526</t>
  </si>
  <si>
    <t>Notebook 13,6" - 14,5" včetně dokovací stanice</t>
  </si>
  <si>
    <t>Záruka na zboží min. 48 měsíců, servis NBD on site.</t>
  </si>
  <si>
    <r>
      <t xml:space="preserve">Procesor architektury x86-64. 
Výkon procesoru více než 17 000 bodů získaných v benchmarku CPU Mark v software PerformanceTest dostupného na:     
      http://www.passmark.com/products/pt.htm.
Operační paměť minimálně 32 GB.
Úložiště typu SSD o kapacitě minimálně 1000 GB.
Integrovaná wifi karta.
Matný display o velikosti 13,3" až 14,5" s rozlišením min. 1920x1080, technologie IPS.
Integrovaná síťová karta.
Min. 2x USB 3.2 a 2x USB-C s podporou DisplayPort 1.4 a napájení notebooku.
Integrovaná webkamera.
Originální operační systém Windows 64 bit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 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od stejného výrobce s minimálně 3x portem USB 3.0, 2x digitálním grafickým výstupem, síťovým konektorem (RJ-45) a vlastním napájecím adaptérem. 
Záruka na zboží min. 48 měsíců, servis NBD on site.</t>
    </r>
  </si>
  <si>
    <r>
      <t xml:space="preserve">Procesor architektury x86-64. 
Výkon procesoru více než 17 000 bodů získaných v benchmarku CPU Mark v software PerformanceTest dostupného na:     
      http://www.passmark.com/products/pt.htm.
Operační paměť minimálně 32 GB.
Úložiště typu SSD o kapacitě minimálně 1000 GB.
Integrovaná wifi karta.
Matný display o velikosti 14" až 15,6" s rozlišením min. 1920x1080, technologie IPS.
Integrovaná síťová karta.
Min. 2x USB 3.2 a 2x USB-C s podporou DisplayPort 1.4 a napájení notebooku.
Integrovaná webkamera.
Originální operační systém Windows 64 bit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 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 xml:space="preserve">Dvě dokovací stanice </t>
    </r>
    <r>
      <rPr>
        <sz val="11"/>
        <color theme="1"/>
        <rFont val="Calibri"/>
        <family val="2"/>
        <charset val="238"/>
        <scheme val="minor"/>
      </rPr>
      <t>od stejného výrobce s minimálně 3x portem USB 3.0, 2x digitálním grafickým výstupem, síťovým konektorem (RJ-45) a vlastním napájecím adaptérem. 
Záruka na zboží min. 48 měsíců, servis NBD on site.</t>
    </r>
  </si>
  <si>
    <t>Notebook 14" - 15,6" včetně 2 dokovacích stanic</t>
  </si>
  <si>
    <t>Notebook 13,3" - 14,5" včetně dokovací stanice a pouzdra</t>
  </si>
  <si>
    <r>
      <t xml:space="preserve">Procesor architektury x86-64. 
Výkon počítače více než 17 000 bodů získaných v benchmarku CPU Mark v software PerformanceTest dostupného na:     
      http://www.passmark.com/products/pt.htm.
Operační paměť minimálně 16 GB.
Úložiště typu SSD o kapacitě minimálně 500 GB.
Integrovaná wifi karta.
Matný display o velikosti 13,3" až 14,5" s rozlišením min. 1920x1080, technologie IPS.
Integrovaná síťová karta.
Min. 2x USB 3.2 a 2x USB-C s podporou DisplayPort 1.4 a napájení notebooku.
Integrovaná webkamera.
Originální operační systém Windows 64 bit - OS Windows požadujeme z důvodu kompatibility s interními aplikacemi ZČU (Stag, Magion,...).
CZ Klávesnice s podsvícením nebo alternativním způsobem zlepšení viditelnosti ve tmě.
Notebook musí obsahovat grafický výstup HDMI (nebo realizovaný pře USB dongle).
Minimální kapacita baterie 45 Wh.
Maximální hmotnost 1,5 kg, maximální výška 2 cm. 
</t>
    </r>
    <r>
      <rPr>
        <b/>
        <sz val="11"/>
        <color theme="1"/>
        <rFont val="Calibri"/>
        <family val="2"/>
        <charset val="238"/>
        <scheme val="minor"/>
      </rPr>
      <t>Dokovací stanice</t>
    </r>
    <r>
      <rPr>
        <sz val="11"/>
        <color theme="1"/>
        <rFont val="Calibri"/>
        <family val="2"/>
        <charset val="238"/>
        <scheme val="minor"/>
      </rPr>
      <t xml:space="preserve"> od stejného výrobce s minimálně 3x portem USB 3.0, 2x digitálním grafickým výstupem, síťovým konektorem (RJ-45) a vlastním napájecím adaptérem. 
Záruka na zboží min. 48 měsíců, servis NBD on site.
</t>
    </r>
    <r>
      <rPr>
        <b/>
        <sz val="11"/>
        <color theme="1"/>
        <rFont val="Calibri"/>
        <family val="2"/>
        <charset val="238"/>
        <scheme val="minor"/>
      </rPr>
      <t>Včetně kompatibilního pouzdra</t>
    </r>
    <r>
      <rPr>
        <sz val="11"/>
        <color theme="1"/>
        <rFont val="Calibri"/>
        <family val="2"/>
        <charset val="238"/>
        <scheme val="minor"/>
      </rPr>
      <t xml:space="preserve"> z neoprenového materiálu vhodných rozměrů podle daného typu ntb (barva černá nebo tmavě modrá).</t>
    </r>
  </si>
  <si>
    <t>Technologie rychlého nabíjení USB Power Delivery, QuickCharge 3.0 a QuickCharge 4.0+.
Min. konektory 2x USB-C a 1x USB-A.
Min. výkon při nabíjení 1 zařízení 65W.
Min. výkon při nabíjení 2 zařízení (ntb a mobil) 45W + 15W.
Technologie GaN.</t>
  </si>
  <si>
    <t>Napájení 12 - 28V.
Dvě pásma wifi, podpora protokolu AX, integrované antény, zisk alespoň 4 dBi.
5x gigabit LAN, alespoň 1x POE in/out.
Uživatelské rozdělení LAN portů do bridge.
Podpora VLAN, firewall, NAT, DHCP client+server, VPN, EOIP.
CPU alespoň 600 MHz, alespoň 512 MB RAM.
Rrozměry do 130 x 50 x 110 mm.</t>
  </si>
  <si>
    <r>
      <t xml:space="preserve">Výkonná bezdrátová myš, pravoruká.
Minimální hodnota nastavitelného DPI 8000.
Tiché kolečko s funkcí elektromagnetického posuvu.
Minimálně 7 tlačítek (levé/pravé kliknutí, zpět/vpřed, přepínání aplikací, změna režimu kolečka, prostřední tlačítko).
Připojení více počítačů současně - funkce flow - přenos textu, obrázků a souborů mezi počítači.
Zabudovaná baterie s kapacitou min. 500 mAh s dobíjením přes USB-C kabel.
</t>
    </r>
    <r>
      <rPr>
        <sz val="11"/>
        <rFont val="Calibri"/>
        <family val="2"/>
        <charset val="238"/>
        <scheme val="minor"/>
      </rPr>
      <t xml:space="preserve">Senzor s rozlišením min. 8K.
Barva se preferuje grafitová.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Pozn.: popis shodný s pol.č. 4 - rozdělení z důvodu samostatné faktury.</t>
    </r>
  </si>
  <si>
    <r>
      <t xml:space="preserve">Výkonná bezdrátová myš, pravoruká.
Minimální hodnota nastavitelného DPI 8000.
Tiché kolečko s funkcí elektromagnetického posuvu.
Minimálně 7 tlačítek (levé/pravé kliknutí, zpět/vpřed, přepínání aplikací, změna režimu kolečka, prostřední tlačítko).
Připojení více počítačů současně - funkce flow - přenos textu, obrázků a souborů mezi počítači.
Zabudovaná baterie s kapacitou min. 500 mAh s dobíjením přes USB-C kabel.
</t>
    </r>
    <r>
      <rPr>
        <sz val="11"/>
        <rFont val="Calibri"/>
        <family val="2"/>
        <charset val="238"/>
        <scheme val="minor"/>
      </rPr>
      <t>Senzor s rozlišením min. 8K.
Barva se preferuje grafitová.</t>
    </r>
  </si>
  <si>
    <r>
      <t xml:space="preserve">Kapacita min. 32 GB.
USB-A min. 3.0.
</t>
    </r>
    <r>
      <rPr>
        <sz val="11"/>
        <color theme="1"/>
        <rFont val="Calibri"/>
        <family val="2"/>
        <charset val="238"/>
        <scheme val="minor"/>
      </rPr>
      <t>Kovové tělo.
Rychlost při čtení min. 150 MB/s.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</si>
</sst>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4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4" fillId="6" borderId="19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7" zoomScaleNormal="57" workbookViewId="0">
      <selection activeCell="H7" sqref="H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9.28515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4.140625" customWidth="1"/>
    <col min="12" max="12" width="32.5703125" customWidth="1"/>
    <col min="13" max="13" width="30.140625" customWidth="1"/>
    <col min="14" max="14" width="46.7109375" style="4" customWidth="1"/>
    <col min="15" max="15" width="27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79" t="s">
        <v>38</v>
      </c>
      <c r="C1" s="80"/>
      <c r="D1" s="80"/>
      <c r="E1"/>
      <c r="G1" s="41"/>
      <c r="V1"/>
    </row>
    <row r="2" spans="1:22" ht="20.25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37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25</v>
      </c>
      <c r="V6" s="34" t="s">
        <v>26</v>
      </c>
    </row>
    <row r="7" spans="1:22" ht="318.75" customHeight="1" thickTop="1" x14ac:dyDescent="0.25">
      <c r="A7" s="20"/>
      <c r="B7" s="42">
        <v>1</v>
      </c>
      <c r="C7" s="43" t="s">
        <v>47</v>
      </c>
      <c r="D7" s="44">
        <v>1</v>
      </c>
      <c r="E7" s="45" t="s">
        <v>34</v>
      </c>
      <c r="F7" s="73" t="s">
        <v>49</v>
      </c>
      <c r="G7" s="126"/>
      <c r="H7" s="127"/>
      <c r="I7" s="112" t="s">
        <v>33</v>
      </c>
      <c r="J7" s="94" t="s">
        <v>35</v>
      </c>
      <c r="K7" s="97"/>
      <c r="L7" s="46" t="s">
        <v>48</v>
      </c>
      <c r="M7" s="120" t="s">
        <v>45</v>
      </c>
      <c r="N7" s="120" t="s">
        <v>46</v>
      </c>
      <c r="O7" s="107">
        <v>28</v>
      </c>
      <c r="P7" s="47">
        <f>D7*Q7</f>
        <v>42000</v>
      </c>
      <c r="Q7" s="48">
        <v>42000</v>
      </c>
      <c r="R7" s="131"/>
      <c r="S7" s="49">
        <f>D7*R7</f>
        <v>0</v>
      </c>
      <c r="T7" s="50" t="str">
        <f>IF(ISNUMBER(R7), IF(R7&gt;Q7,"NEVYHOVUJE","VYHOVUJE")," ")</f>
        <v xml:space="preserve"> </v>
      </c>
      <c r="U7" s="117"/>
      <c r="V7" s="51" t="s">
        <v>11</v>
      </c>
    </row>
    <row r="8" spans="1:22" ht="316.5" customHeight="1" x14ac:dyDescent="0.25">
      <c r="A8" s="20"/>
      <c r="B8" s="52">
        <v>2</v>
      </c>
      <c r="C8" s="53" t="s">
        <v>51</v>
      </c>
      <c r="D8" s="54">
        <v>1</v>
      </c>
      <c r="E8" s="55" t="s">
        <v>34</v>
      </c>
      <c r="F8" s="74" t="s">
        <v>50</v>
      </c>
      <c r="G8" s="128"/>
      <c r="H8" s="129"/>
      <c r="I8" s="113"/>
      <c r="J8" s="95"/>
      <c r="K8" s="98"/>
      <c r="L8" s="57" t="s">
        <v>48</v>
      </c>
      <c r="M8" s="121"/>
      <c r="N8" s="121"/>
      <c r="O8" s="108"/>
      <c r="P8" s="58">
        <f>D8*Q8</f>
        <v>46000</v>
      </c>
      <c r="Q8" s="59">
        <v>46000</v>
      </c>
      <c r="R8" s="132"/>
      <c r="S8" s="60">
        <f>D8*R8</f>
        <v>0</v>
      </c>
      <c r="T8" s="61" t="str">
        <f t="shared" ref="T8:T13" si="0">IF(ISNUMBER(R8), IF(R8&gt;Q8,"NEVYHOVUJE","VYHOVUJE")," ")</f>
        <v xml:space="preserve"> </v>
      </c>
      <c r="U8" s="118"/>
      <c r="V8" s="62" t="s">
        <v>11</v>
      </c>
    </row>
    <row r="9" spans="1:22" ht="321.75" customHeight="1" x14ac:dyDescent="0.25">
      <c r="A9" s="20"/>
      <c r="B9" s="52">
        <v>3</v>
      </c>
      <c r="C9" s="53" t="s">
        <v>52</v>
      </c>
      <c r="D9" s="54">
        <v>1</v>
      </c>
      <c r="E9" s="55" t="s">
        <v>34</v>
      </c>
      <c r="F9" s="74" t="s">
        <v>53</v>
      </c>
      <c r="G9" s="128"/>
      <c r="H9" s="129"/>
      <c r="I9" s="113"/>
      <c r="J9" s="95"/>
      <c r="K9" s="98"/>
      <c r="L9" s="57" t="s">
        <v>48</v>
      </c>
      <c r="M9" s="121"/>
      <c r="N9" s="121"/>
      <c r="O9" s="108"/>
      <c r="P9" s="58">
        <f>D9*Q9</f>
        <v>35000</v>
      </c>
      <c r="Q9" s="59">
        <v>35000</v>
      </c>
      <c r="R9" s="132"/>
      <c r="S9" s="60">
        <f>D9*R9</f>
        <v>0</v>
      </c>
      <c r="T9" s="61" t="str">
        <f t="shared" si="0"/>
        <v xml:space="preserve"> </v>
      </c>
      <c r="U9" s="118"/>
      <c r="V9" s="62" t="s">
        <v>11</v>
      </c>
    </row>
    <row r="10" spans="1:22" ht="159.75" customHeight="1" x14ac:dyDescent="0.25">
      <c r="A10" s="20"/>
      <c r="B10" s="52">
        <v>4</v>
      </c>
      <c r="C10" s="53" t="s">
        <v>39</v>
      </c>
      <c r="D10" s="54">
        <v>1</v>
      </c>
      <c r="E10" s="55" t="s">
        <v>34</v>
      </c>
      <c r="F10" s="74" t="s">
        <v>57</v>
      </c>
      <c r="G10" s="128"/>
      <c r="H10" s="56" t="s">
        <v>35</v>
      </c>
      <c r="I10" s="114"/>
      <c r="J10" s="96"/>
      <c r="K10" s="99"/>
      <c r="L10" s="57"/>
      <c r="M10" s="122"/>
      <c r="N10" s="122"/>
      <c r="O10" s="109"/>
      <c r="P10" s="58">
        <f>D10*Q10</f>
        <v>2250</v>
      </c>
      <c r="Q10" s="59">
        <v>2250</v>
      </c>
      <c r="R10" s="132"/>
      <c r="S10" s="60">
        <f>D10*R10</f>
        <v>0</v>
      </c>
      <c r="T10" s="61" t="str">
        <f t="shared" si="0"/>
        <v xml:space="preserve"> </v>
      </c>
      <c r="U10" s="118"/>
      <c r="V10" s="62" t="s">
        <v>14</v>
      </c>
    </row>
    <row r="11" spans="1:22" ht="100.5" customHeight="1" x14ac:dyDescent="0.25">
      <c r="A11" s="20"/>
      <c r="B11" s="52">
        <v>5</v>
      </c>
      <c r="C11" s="53" t="s">
        <v>40</v>
      </c>
      <c r="D11" s="54">
        <v>10</v>
      </c>
      <c r="E11" s="55" t="s">
        <v>34</v>
      </c>
      <c r="F11" s="76" t="s">
        <v>58</v>
      </c>
      <c r="G11" s="128"/>
      <c r="H11" s="56" t="s">
        <v>35</v>
      </c>
      <c r="I11" s="115" t="s">
        <v>33</v>
      </c>
      <c r="J11" s="101" t="s">
        <v>36</v>
      </c>
      <c r="K11" s="100" t="s">
        <v>43</v>
      </c>
      <c r="L11" s="104"/>
      <c r="M11" s="123" t="s">
        <v>45</v>
      </c>
      <c r="N11" s="123" t="s">
        <v>46</v>
      </c>
      <c r="O11" s="110">
        <v>28</v>
      </c>
      <c r="P11" s="58">
        <f>D11*Q11</f>
        <v>2000</v>
      </c>
      <c r="Q11" s="59">
        <v>200</v>
      </c>
      <c r="R11" s="132"/>
      <c r="S11" s="60">
        <f>D11*R11</f>
        <v>0</v>
      </c>
      <c r="T11" s="61" t="str">
        <f t="shared" si="0"/>
        <v xml:space="preserve"> </v>
      </c>
      <c r="U11" s="118"/>
      <c r="V11" s="62" t="s">
        <v>12</v>
      </c>
    </row>
    <row r="12" spans="1:22" ht="128.25" customHeight="1" x14ac:dyDescent="0.25">
      <c r="A12" s="20"/>
      <c r="B12" s="52">
        <v>6</v>
      </c>
      <c r="C12" s="53" t="s">
        <v>41</v>
      </c>
      <c r="D12" s="54">
        <v>1</v>
      </c>
      <c r="E12" s="55" t="s">
        <v>34</v>
      </c>
      <c r="F12" s="74" t="s">
        <v>54</v>
      </c>
      <c r="G12" s="128"/>
      <c r="H12" s="56" t="s">
        <v>35</v>
      </c>
      <c r="I12" s="113"/>
      <c r="J12" s="95"/>
      <c r="K12" s="99"/>
      <c r="L12" s="105"/>
      <c r="M12" s="124"/>
      <c r="N12" s="124"/>
      <c r="O12" s="108"/>
      <c r="P12" s="58">
        <f>D12*Q12</f>
        <v>800</v>
      </c>
      <c r="Q12" s="59">
        <v>800</v>
      </c>
      <c r="R12" s="132"/>
      <c r="S12" s="60">
        <f>D12*R12</f>
        <v>0</v>
      </c>
      <c r="T12" s="61" t="str">
        <f t="shared" si="0"/>
        <v xml:space="preserve"> </v>
      </c>
      <c r="U12" s="118"/>
      <c r="V12" s="62" t="s">
        <v>13</v>
      </c>
    </row>
    <row r="13" spans="1:22" ht="179.25" customHeight="1" x14ac:dyDescent="0.25">
      <c r="A13" s="20"/>
      <c r="B13" s="52">
        <v>7</v>
      </c>
      <c r="C13" s="53" t="s">
        <v>39</v>
      </c>
      <c r="D13" s="54">
        <v>1</v>
      </c>
      <c r="E13" s="55" t="s">
        <v>34</v>
      </c>
      <c r="F13" s="74" t="s">
        <v>56</v>
      </c>
      <c r="G13" s="128"/>
      <c r="H13" s="56" t="s">
        <v>35</v>
      </c>
      <c r="I13" s="113"/>
      <c r="J13" s="95"/>
      <c r="K13" s="100" t="s">
        <v>44</v>
      </c>
      <c r="L13" s="105"/>
      <c r="M13" s="124"/>
      <c r="N13" s="124"/>
      <c r="O13" s="108"/>
      <c r="P13" s="58">
        <f>D13*Q13</f>
        <v>2250</v>
      </c>
      <c r="Q13" s="59">
        <v>2250</v>
      </c>
      <c r="R13" s="132"/>
      <c r="S13" s="60">
        <f>D13*R13</f>
        <v>0</v>
      </c>
      <c r="T13" s="61" t="str">
        <f t="shared" si="0"/>
        <v xml:space="preserve"> </v>
      </c>
      <c r="U13" s="118"/>
      <c r="V13" s="62" t="s">
        <v>14</v>
      </c>
    </row>
    <row r="14" spans="1:22" ht="136.5" customHeight="1" thickBot="1" x14ac:dyDescent="0.3">
      <c r="A14" s="20"/>
      <c r="B14" s="63">
        <v>8</v>
      </c>
      <c r="C14" s="64" t="s">
        <v>42</v>
      </c>
      <c r="D14" s="65">
        <v>1</v>
      </c>
      <c r="E14" s="66" t="s">
        <v>34</v>
      </c>
      <c r="F14" s="75" t="s">
        <v>55</v>
      </c>
      <c r="G14" s="130"/>
      <c r="H14" s="67" t="s">
        <v>35</v>
      </c>
      <c r="I14" s="116"/>
      <c r="J14" s="102"/>
      <c r="K14" s="103"/>
      <c r="L14" s="106"/>
      <c r="M14" s="125"/>
      <c r="N14" s="125"/>
      <c r="O14" s="111"/>
      <c r="P14" s="68">
        <f>D14*Q14</f>
        <v>1800</v>
      </c>
      <c r="Q14" s="69">
        <v>1800</v>
      </c>
      <c r="R14" s="133"/>
      <c r="S14" s="70">
        <f>D14*R14</f>
        <v>0</v>
      </c>
      <c r="T14" s="71" t="str">
        <f>IF(ISNUMBER(R14), IF(R14&gt;Q14,"NEVYHOVUJE","VYHOVUJE")," ")</f>
        <v xml:space="preserve"> </v>
      </c>
      <c r="U14" s="119"/>
      <c r="V14" s="72" t="s">
        <v>15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92" t="s">
        <v>31</v>
      </c>
      <c r="C16" s="92"/>
      <c r="D16" s="92"/>
      <c r="E16" s="92"/>
      <c r="F16" s="92"/>
      <c r="G16" s="92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89" t="s">
        <v>10</v>
      </c>
      <c r="S16" s="90"/>
      <c r="T16" s="91"/>
      <c r="U16" s="24"/>
      <c r="V16" s="25"/>
    </row>
    <row r="17" spans="2:20" ht="50.45" customHeight="1" thickTop="1" thickBot="1" x14ac:dyDescent="0.3">
      <c r="B17" s="93" t="s">
        <v>29</v>
      </c>
      <c r="C17" s="93"/>
      <c r="D17" s="93"/>
      <c r="E17" s="93"/>
      <c r="F17" s="93"/>
      <c r="G17" s="93"/>
      <c r="H17" s="93"/>
      <c r="I17" s="26"/>
      <c r="L17" s="9"/>
      <c r="M17" s="9"/>
      <c r="N17" s="9"/>
      <c r="O17" s="27"/>
      <c r="P17" s="27"/>
      <c r="Q17" s="28">
        <f>SUM(P7:P14)</f>
        <v>132100</v>
      </c>
      <c r="R17" s="86">
        <f>SUM(S7:S14)</f>
        <v>0</v>
      </c>
      <c r="S17" s="87"/>
      <c r="T17" s="88"/>
    </row>
    <row r="18" spans="2:20" ht="15.75" thickTop="1" x14ac:dyDescent="0.25">
      <c r="B18" s="85" t="s">
        <v>30</v>
      </c>
      <c r="C18" s="85"/>
      <c r="D18" s="85"/>
      <c r="E18" s="85"/>
      <c r="F18" s="85"/>
      <c r="G18" s="85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78"/>
      <c r="H101" s="78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78"/>
      <c r="H102" s="78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78"/>
      <c r="H103" s="78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sO9h+o7tPGmLf1xERZQg8XmATsPhMQOFTzVOawAZrV0UFZUWNChkGtDCrYsvSNoR8vZtTu4F/omoo05WXEp+8Q==" saltValue="VXEfxC9mxGdYsv3Ia+XGZw==" spinCount="100000" sheet="1" objects="1" scenarios="1"/>
  <mergeCells count="23">
    <mergeCell ref="I7:I10"/>
    <mergeCell ref="I11:I14"/>
    <mergeCell ref="U7:U14"/>
    <mergeCell ref="M7:M10"/>
    <mergeCell ref="N7:N10"/>
    <mergeCell ref="M11:M14"/>
    <mergeCell ref="N11:N14"/>
    <mergeCell ref="B1:D1"/>
    <mergeCell ref="G5:H5"/>
    <mergeCell ref="G2:N3"/>
    <mergeCell ref="B18:G18"/>
    <mergeCell ref="R17:T17"/>
    <mergeCell ref="R16:T16"/>
    <mergeCell ref="B16:G16"/>
    <mergeCell ref="B17:H17"/>
    <mergeCell ref="J7:J10"/>
    <mergeCell ref="K7:K10"/>
    <mergeCell ref="K11:K12"/>
    <mergeCell ref="J11:J14"/>
    <mergeCell ref="K13:K14"/>
    <mergeCell ref="L11:L14"/>
    <mergeCell ref="O7:O10"/>
    <mergeCell ref="O11:O14"/>
  </mergeCells>
  <conditionalFormatting sqref="B7:B14 D7:D14">
    <cfRule type="containsBlanks" dxfId="7" priority="96">
      <formula>LEN(TRIM(B7))=0</formula>
    </cfRule>
  </conditionalFormatting>
  <conditionalFormatting sqref="B7:B14">
    <cfRule type="cellIs" dxfId="6" priority="93" operator="greaterThanOrEqual">
      <formula>1</formula>
    </cfRule>
  </conditionalFormatting>
  <conditionalFormatting sqref="G7:H14 R7:R14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4">
    <cfRule type="notContainsBlanks" dxfId="2" priority="69">
      <formula>LEN(TRIM(G7))&gt;0</formula>
    </cfRule>
  </conditionalFormatting>
  <conditionalFormatting sqref="T7:T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11" xr:uid="{006F2A15-2179-46AE-BE20-DCC6C5F84EE9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2023-04-27T10:13:08Z</cp:lastPrinted>
  <dcterms:created xsi:type="dcterms:W3CDTF">2014-03-05T12:43:32Z</dcterms:created>
  <dcterms:modified xsi:type="dcterms:W3CDTF">2023-04-27T10:51:43Z</dcterms:modified>
</cp:coreProperties>
</file>